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0"/>
  </bookViews>
  <sheets>
    <sheet name="Despesas com FUNDEB" sheetId="1" r:id="rId1"/>
    <sheet name="BALANÇO EMPENHADO" sheetId="2" r:id="rId2"/>
  </sheets>
  <definedNames>
    <definedName name="_xlnm.Print_Area" localSheetId="1">'BALANÇO EMPENHADO'!$A$1:$D$45</definedName>
  </definedNames>
  <calcPr fullCalcOnLoad="1"/>
</workbook>
</file>

<file path=xl/sharedStrings.xml><?xml version="1.0" encoding="utf-8"?>
<sst xmlns="http://schemas.openxmlformats.org/spreadsheetml/2006/main" count="102" uniqueCount="96">
  <si>
    <t>Prefeitura Munic. De Pirai</t>
  </si>
  <si>
    <t>Secretaria Munic. De Fazenda</t>
  </si>
  <si>
    <t>Divisão de Orçamento e Contabilidade</t>
  </si>
  <si>
    <t xml:space="preserve">                 DESPESA COM ENSINO FUNDAMENTAL</t>
  </si>
  <si>
    <t xml:space="preserve">               RECURSOS  DO FUNDEB</t>
  </si>
  <si>
    <t>Despesas pagas</t>
  </si>
  <si>
    <t>M Ê S</t>
  </si>
  <si>
    <t>ARRECADAÇÃO</t>
  </si>
  <si>
    <t>VALOR. MAGIST.</t>
  </si>
  <si>
    <t>MAN.DES.ENS.FUND.</t>
  </si>
  <si>
    <t>TOTAL APLICADO</t>
  </si>
  <si>
    <t>JANEIRO</t>
  </si>
  <si>
    <t>FEVEREIRO</t>
  </si>
  <si>
    <t>MARÇO</t>
  </si>
  <si>
    <t>ABRIL</t>
  </si>
  <si>
    <t>MAIO</t>
  </si>
  <si>
    <t>JUNHO</t>
  </si>
  <si>
    <t>JULHO</t>
  </si>
  <si>
    <t>AGOSTO</t>
  </si>
  <si>
    <t>SETEMBRO</t>
  </si>
  <si>
    <t>OUTUBRO</t>
  </si>
  <si>
    <t>NOVEMBRO</t>
  </si>
  <si>
    <t>DEZEMBRO</t>
  </si>
  <si>
    <t>%</t>
  </si>
  <si>
    <t>TOTAL</t>
  </si>
  <si>
    <t>DISPONÍVEL</t>
  </si>
  <si>
    <t>Saldo :</t>
  </si>
  <si>
    <t>Total</t>
  </si>
  <si>
    <t>RENDIMENTO</t>
  </si>
  <si>
    <t>Saldo c/ corrente</t>
  </si>
  <si>
    <t>REPASSES</t>
  </si>
  <si>
    <t>Saldo c/ aplicação</t>
  </si>
  <si>
    <t>SALDO ANTERIOR</t>
  </si>
  <si>
    <t>conta aplicação</t>
  </si>
  <si>
    <t>conta corrente</t>
  </si>
  <si>
    <r>
      <rPr>
        <b/>
        <sz val="11"/>
        <rFont val="Lucida Sans Unicode"/>
        <family val="2"/>
      </rPr>
      <t xml:space="preserve">               </t>
    </r>
    <r>
      <rPr>
        <b/>
        <sz val="11"/>
        <rFont val="Times New Roman"/>
        <family val="1"/>
      </rPr>
      <t xml:space="preserve">Prefeitura Munic. De Pirai     </t>
    </r>
  </si>
  <si>
    <r>
      <rPr>
        <b/>
        <sz val="11"/>
        <rFont val="Lucida Sans Unicode"/>
        <family val="2"/>
      </rPr>
      <t xml:space="preserve">               </t>
    </r>
    <r>
      <rPr>
        <b/>
        <sz val="11"/>
        <rFont val="Times New Roman"/>
        <family val="1"/>
      </rPr>
      <t xml:space="preserve">Secretaria Munic. De Fazenda </t>
    </r>
  </si>
  <si>
    <t xml:space="preserve">                      Divisão de Orçamento e Contabilidade</t>
  </si>
  <si>
    <t xml:space="preserve">         BALANÇO    FINANCEIRO</t>
  </si>
  <si>
    <t>RECEITA</t>
  </si>
  <si>
    <t>VALOR</t>
  </si>
  <si>
    <t>DESPESA</t>
  </si>
  <si>
    <t>ITEM</t>
  </si>
  <si>
    <t>RECEITA ORÇAMENTÁRIA</t>
  </si>
  <si>
    <t>DESPESA ORÇAMENTÁRIA</t>
  </si>
  <si>
    <t xml:space="preserve">         RECEITA CORRENTE</t>
  </si>
  <si>
    <t>DESPESAS CORRENTES</t>
  </si>
  <si>
    <t xml:space="preserve">            Repasse</t>
  </si>
  <si>
    <t xml:space="preserve">          DESPESAS DE CUSTEIO</t>
  </si>
  <si>
    <t xml:space="preserve">            Rendimento de Aplicações Financeiras</t>
  </si>
  <si>
    <t xml:space="preserve">             Pessoal e Encargos Sociais</t>
  </si>
  <si>
    <t xml:space="preserve">                      MAGISTÉRIO</t>
  </si>
  <si>
    <t xml:space="preserve">                         Vencimento e Vantagens </t>
  </si>
  <si>
    <t xml:space="preserve">         Obrigações Patronais  </t>
  </si>
  <si>
    <t>RECEITA EXTRA-ORÇAMENTÁRIA</t>
  </si>
  <si>
    <t xml:space="preserve">                            FPSMP</t>
  </si>
  <si>
    <t xml:space="preserve">          Créditos a Receber</t>
  </si>
  <si>
    <t xml:space="preserve">          Depósitos</t>
  </si>
  <si>
    <t xml:space="preserve">          Restos a Pagar</t>
  </si>
  <si>
    <t xml:space="preserve">                 Restos a Pagar Processado</t>
  </si>
  <si>
    <t>DESPESAS EXTRA-ORÇAMENTÁRIAS</t>
  </si>
  <si>
    <t xml:space="preserve">      Créditos a Pagar</t>
  </si>
  <si>
    <t xml:space="preserve">         </t>
  </si>
  <si>
    <t>SALDO DO EXERCÍCIO ANTERIOR</t>
  </si>
  <si>
    <t xml:space="preserve">               Restos a Pagar</t>
  </si>
  <si>
    <t xml:space="preserve">         Disponível</t>
  </si>
  <si>
    <t xml:space="preserve">                       Restos a Pagar Processado</t>
  </si>
  <si>
    <t xml:space="preserve">                          Restos a Pagar Não Processados</t>
  </si>
  <si>
    <t xml:space="preserve">                Banco do Brasil S/A - C/C  Nº :  25381-2</t>
  </si>
  <si>
    <t>SALDO PARA O PRÓXIMO MÊS</t>
  </si>
  <si>
    <t xml:space="preserve">                  Disponível</t>
  </si>
  <si>
    <t xml:space="preserve">                           Banco do Brasil  c/aplic.  25381-2</t>
  </si>
  <si>
    <t>T O T A L</t>
  </si>
  <si>
    <t>Piraí, 31 de dezembro de 2021.</t>
  </si>
  <si>
    <t xml:space="preserve">               EXERCÍCIO DE 2021</t>
  </si>
  <si>
    <t>Piraí, 31 de dezembro de 2021</t>
  </si>
  <si>
    <t xml:space="preserve">                Consignações do exercício de 2021</t>
  </si>
  <si>
    <t>RECURSO DO FUNDEB – EXERCÍCIO DE 2021</t>
  </si>
  <si>
    <t>DEV. COMPL. UNIÃO</t>
  </si>
  <si>
    <t xml:space="preserve">                 Consignações do exercício de 2021</t>
  </si>
  <si>
    <t xml:space="preserve">       Folha pag. Ed. Inf. Fundeb mês 12/20</t>
  </si>
  <si>
    <t xml:space="preserve">                Consignação mês  12/20 -VT</t>
  </si>
  <si>
    <t xml:space="preserve">            Devolução Compl.União VAAF</t>
  </si>
  <si>
    <t>Aprovada na reunião Ordinária do Conselho Municipal de Acompanhamento e Controle Social do Fundo de Manutenção e Desenvolvimento da Educação Básica e de Valorização dos Profissionais da Educação – FUNDEB, realizada no dia 10 de fevereiro de 2022, às 14 horas, registrada na folha 127 do livro ata do Conselho do FUNDEB. Abaixo assinam aqueles que participaram da aprovação da aplicação dos recursos no ano de 2021, movimentados na Conta Corrente nº 25.381-2 (por conta do CNPJ – da Secretaria M. de Educação) – no Banco do Brasil/Agência Piraí nº 0965.</t>
  </si>
  <si>
    <t>Repres. do Cons. Mun. de Educação</t>
  </si>
  <si>
    <t>Repres. da Secretaria Mun. Educação</t>
  </si>
  <si>
    <t xml:space="preserve">Repres. dos Servidores das Escolas </t>
  </si>
  <si>
    <t>Repres.  dos Professores</t>
  </si>
  <si>
    <t>Repres.  dos Pais de Alunos</t>
  </si>
  <si>
    <t xml:space="preserve">Repres. dos Diretores das Escolas </t>
  </si>
  <si>
    <t>Dirlleny Bemvindo dos S. Nóbrega</t>
  </si>
  <si>
    <t>Iris Duarte</t>
  </si>
  <si>
    <t>Antônio Carlos da Silva Barbosa</t>
  </si>
  <si>
    <t>Nelson Ferreira Marques Junior</t>
  </si>
  <si>
    <t>Bárbara de Mello Celestino</t>
  </si>
  <si>
    <t>Paula Valente do Nascimento Amorim</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</si>
</sst>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00_);_(* \(#,##0.00\);_(* \-??_);_(@_)"/>
    <numFmt numFmtId="173" formatCode="#,##0.00\ ;&quot; (&quot;#,##0.00\);&quot; -&quot;#\ ;@\ "/>
    <numFmt numFmtId="174" formatCode="&quot;Sim&quot;;&quot;Sim&quot;;&quot;Não&quot;"/>
    <numFmt numFmtId="175" formatCode="&quot;Verdadeiro&quot;;&quot;Verdadeiro&quot;;&quot;Falso&quot;"/>
    <numFmt numFmtId="176" formatCode="&quot;Ativar&quot;;&quot;Ativar&quot;;&quot;Desativar&quot;"/>
    <numFmt numFmtId="177" formatCode="[$€-2]\ #,##0.00_);[Red]\([$€-2]\ #,##0.00\)"/>
  </numFmts>
  <fonts count="52">
    <font>
      <sz val="10"/>
      <name val="Arial"/>
      <family val="2"/>
    </font>
    <font>
      <sz val="10"/>
      <name val="Times New Roman"/>
      <family val="1"/>
    </font>
    <font>
      <b/>
      <sz val="11"/>
      <name val="Times New Roman"/>
      <family val="1"/>
    </font>
    <font>
      <b/>
      <sz val="10"/>
      <name val="Arial"/>
      <family val="2"/>
    </font>
    <font>
      <sz val="10"/>
      <color indexed="49"/>
      <name val="Arial"/>
      <family val="2"/>
    </font>
    <font>
      <sz val="8"/>
      <name val="Arial"/>
      <family val="2"/>
    </font>
    <font>
      <sz val="10"/>
      <color indexed="12"/>
      <name val="Arial"/>
      <family val="2"/>
    </font>
    <font>
      <sz val="10"/>
      <color indexed="10"/>
      <name val="Arial"/>
      <family val="2"/>
    </font>
    <font>
      <b/>
      <sz val="9"/>
      <name val="Arial"/>
      <family val="2"/>
    </font>
    <font>
      <b/>
      <sz val="11"/>
      <name val="Lucida Sans Unicode"/>
      <family val="2"/>
    </font>
    <font>
      <b/>
      <i/>
      <sz val="10"/>
      <name val="Arial"/>
      <family val="2"/>
    </font>
    <font>
      <i/>
      <sz val="10"/>
      <name val="Arial"/>
      <family val="2"/>
    </font>
    <font>
      <sz val="10"/>
      <name val="Lucida Sans Unicode"/>
      <family val="2"/>
    </font>
    <font>
      <sz val="12"/>
      <name val="Times New Roman"/>
      <family val="1"/>
    </font>
    <font>
      <b/>
      <sz val="12"/>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color indexed="63"/>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color indexed="63"/>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style="thin">
        <color indexed="8"/>
      </right>
      <top style="thin">
        <color indexed="8"/>
      </top>
      <bottom style="double">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double">
        <color indexed="8"/>
      </left>
      <right>
        <color indexed="63"/>
      </right>
      <top style="double">
        <color indexed="8"/>
      </top>
      <bottom>
        <color indexed="63"/>
      </bottom>
    </border>
    <border>
      <left style="double">
        <color indexed="8"/>
      </left>
      <right style="double">
        <color indexed="8"/>
      </right>
      <top>
        <color indexed="63"/>
      </top>
      <bottom>
        <color indexed="63"/>
      </bottom>
    </border>
    <border>
      <left>
        <color indexed="63"/>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color indexed="63"/>
      </right>
      <top>
        <color indexed="63"/>
      </top>
      <bottom style="double">
        <color indexed="8"/>
      </bottom>
    </border>
    <border>
      <left style="double">
        <color indexed="8"/>
      </left>
      <right style="double">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double">
        <color indexed="8"/>
      </left>
      <right style="double">
        <color indexed="8"/>
      </right>
      <top style="double">
        <color indexed="8"/>
      </top>
      <bottom style="double">
        <color indexed="8"/>
      </bottom>
    </border>
    <border>
      <left style="thin">
        <color indexed="8"/>
      </left>
      <right style="double">
        <color indexed="8"/>
      </right>
      <top>
        <color indexed="63"/>
      </top>
      <bottom>
        <color indexed="63"/>
      </bottom>
    </border>
    <border>
      <left>
        <color indexed="63"/>
      </left>
      <right style="double">
        <color indexed="8"/>
      </right>
      <top style="double">
        <color indexed="8"/>
      </top>
      <bottom style="double">
        <color indexed="8"/>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color indexed="63"/>
      </left>
      <right>
        <color indexed="63"/>
      </right>
      <top>
        <color indexed="63"/>
      </top>
      <bottom style="double">
        <color indexed="8"/>
      </bottom>
    </border>
    <border>
      <left style="thin">
        <color indexed="8"/>
      </left>
      <right style="double">
        <color indexed="8"/>
      </right>
      <top>
        <color indexed="63"/>
      </top>
      <bottom style="double">
        <color indexed="8"/>
      </bottom>
    </border>
    <border>
      <left style="medium">
        <color indexed="8"/>
      </left>
      <right>
        <color indexed="63"/>
      </right>
      <top style="medium">
        <color indexed="8"/>
      </top>
      <bottom>
        <color indexed="63"/>
      </bottom>
    </border>
    <border>
      <left style="double">
        <color indexed="8"/>
      </left>
      <right style="thin">
        <color indexed="8"/>
      </right>
      <top style="medium">
        <color indexed="8"/>
      </top>
      <bottom>
        <color indexed="63"/>
      </bottom>
    </border>
    <border>
      <left style="medium">
        <color indexed="8"/>
      </left>
      <right>
        <color indexed="63"/>
      </right>
      <top>
        <color indexed="63"/>
      </top>
      <bottom style="medium">
        <color indexed="8"/>
      </bottom>
    </border>
    <border>
      <left style="double">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color indexed="63"/>
      </top>
      <bottom>
        <color indexed="63"/>
      </bottom>
    </border>
    <border>
      <left>
        <color indexed="63"/>
      </left>
      <right style="medium">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color indexed="63"/>
      </bottom>
    </border>
    <border>
      <left style="double">
        <color indexed="8"/>
      </left>
      <right style="thin">
        <color indexed="8"/>
      </right>
      <top style="double">
        <color indexed="8"/>
      </top>
      <bottom style="double">
        <color indexed="8"/>
      </bottom>
    </border>
    <border>
      <left style="medium">
        <color indexed="8"/>
      </left>
      <right style="double">
        <color indexed="8"/>
      </right>
      <top style="double">
        <color indexed="8"/>
      </top>
      <bottom style="double">
        <color indexed="8"/>
      </bottom>
    </border>
    <border>
      <left style="double">
        <color indexed="8"/>
      </left>
      <right style="medium">
        <color indexed="8"/>
      </right>
      <top style="double">
        <color indexed="8"/>
      </top>
      <bottom style="double">
        <color indexed="8"/>
      </bottom>
    </border>
    <border>
      <left>
        <color indexed="63"/>
      </left>
      <right>
        <color indexed="63"/>
      </right>
      <top>
        <color indexed="63"/>
      </top>
      <bottom style="medium">
        <color indexed="8"/>
      </bottom>
    </border>
    <border>
      <left style="thin">
        <color indexed="8"/>
      </left>
      <right style="double">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3" fillId="21" borderId="5" applyNumberFormat="0" applyAlignment="0" applyProtection="0"/>
    <xf numFmtId="172" fontId="0" fillId="0" borderId="0" applyFill="0" applyBorder="0" applyAlignment="0" applyProtection="0"/>
    <xf numFmtId="169"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141">
    <xf numFmtId="0" fontId="0" fillId="0" borderId="0" xfId="0"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172" fontId="0" fillId="0" borderId="0" xfId="0" applyNumberFormat="1" applyFont="1" applyBorder="1" applyAlignment="1">
      <alignment/>
    </xf>
    <xf numFmtId="0" fontId="0" fillId="0" borderId="15" xfId="0" applyFont="1" applyBorder="1" applyAlignment="1">
      <alignment horizontal="center"/>
    </xf>
    <xf numFmtId="172" fontId="0" fillId="0" borderId="16" xfId="51" applyFont="1" applyFill="1" applyBorder="1" applyAlignment="1" applyProtection="1">
      <alignment/>
      <protection/>
    </xf>
    <xf numFmtId="172" fontId="0" fillId="0" borderId="17" xfId="0" applyNumberFormat="1" applyBorder="1" applyAlignment="1">
      <alignment/>
    </xf>
    <xf numFmtId="172" fontId="0" fillId="0" borderId="18" xfId="0" applyNumberFormat="1" applyFont="1" applyBorder="1" applyAlignment="1">
      <alignment/>
    </xf>
    <xf numFmtId="172" fontId="0" fillId="0" borderId="19" xfId="0" applyNumberFormat="1" applyFont="1" applyBorder="1" applyAlignment="1">
      <alignment/>
    </xf>
    <xf numFmtId="0" fontId="4" fillId="0" borderId="20" xfId="0" applyFont="1" applyBorder="1" applyAlignment="1">
      <alignment horizontal="center"/>
    </xf>
    <xf numFmtId="172" fontId="4" fillId="0" borderId="21" xfId="0" applyNumberFormat="1" applyFont="1" applyBorder="1" applyAlignment="1">
      <alignment horizontal="center"/>
    </xf>
    <xf numFmtId="172" fontId="4" fillId="0" borderId="22" xfId="0" applyNumberFormat="1" applyFont="1" applyBorder="1" applyAlignment="1">
      <alignment/>
    </xf>
    <xf numFmtId="172" fontId="4" fillId="0" borderId="23" xfId="0" applyNumberFormat="1" applyFont="1" applyBorder="1" applyAlignment="1">
      <alignment/>
    </xf>
    <xf numFmtId="172" fontId="0" fillId="0" borderId="21" xfId="51" applyFont="1" applyFill="1" applyBorder="1" applyAlignment="1" applyProtection="1">
      <alignment/>
      <protection/>
    </xf>
    <xf numFmtId="172" fontId="0" fillId="0" borderId="17" xfId="0" applyNumberFormat="1" applyFont="1" applyBorder="1" applyAlignment="1">
      <alignment/>
    </xf>
    <xf numFmtId="172" fontId="0" fillId="0" borderId="21" xfId="0" applyNumberFormat="1" applyFont="1" applyBorder="1" applyAlignment="1">
      <alignment horizontal="center"/>
    </xf>
    <xf numFmtId="0" fontId="5" fillId="0" borderId="20" xfId="0" applyFont="1" applyBorder="1" applyAlignment="1">
      <alignment horizontal="center"/>
    </xf>
    <xf numFmtId="172" fontId="0" fillId="0" borderId="22" xfId="0" applyNumberFormat="1" applyFont="1" applyBorder="1" applyAlignment="1">
      <alignment/>
    </xf>
    <xf numFmtId="172" fontId="0" fillId="0" borderId="23" xfId="0" applyNumberFormat="1" applyFont="1" applyBorder="1" applyAlignment="1">
      <alignment/>
    </xf>
    <xf numFmtId="0" fontId="0" fillId="0" borderId="24" xfId="0" applyFont="1" applyBorder="1" applyAlignment="1">
      <alignment horizontal="center"/>
    </xf>
    <xf numFmtId="172" fontId="0" fillId="0" borderId="25" xfId="51" applyFont="1" applyFill="1" applyBorder="1" applyAlignment="1" applyProtection="1">
      <alignment/>
      <protection/>
    </xf>
    <xf numFmtId="172" fontId="0" fillId="0" borderId="26" xfId="0" applyNumberFormat="1" applyFont="1" applyBorder="1" applyAlignment="1">
      <alignment/>
    </xf>
    <xf numFmtId="172" fontId="0" fillId="0" borderId="27" xfId="0" applyNumberFormat="1"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172" fontId="4" fillId="0" borderId="30" xfId="0" applyNumberFormat="1" applyFont="1" applyBorder="1" applyAlignment="1">
      <alignment/>
    </xf>
    <xf numFmtId="172" fontId="4" fillId="0" borderId="31" xfId="0" applyNumberFormat="1" applyFont="1" applyBorder="1" applyAlignment="1">
      <alignment/>
    </xf>
    <xf numFmtId="0" fontId="0" fillId="0" borderId="32" xfId="0" applyFont="1" applyBorder="1" applyAlignment="1">
      <alignment horizontal="center"/>
    </xf>
    <xf numFmtId="172" fontId="0" fillId="0" borderId="33" xfId="0" applyNumberFormat="1" applyFont="1" applyBorder="1" applyAlignment="1">
      <alignment/>
    </xf>
    <xf numFmtId="172" fontId="0" fillId="0" borderId="34" xfId="0" applyNumberFormat="1" applyFont="1" applyBorder="1" applyAlignment="1">
      <alignment/>
    </xf>
    <xf numFmtId="172" fontId="0" fillId="0" borderId="35" xfId="0" applyNumberFormat="1" applyFont="1" applyBorder="1" applyAlignment="1">
      <alignment/>
    </xf>
    <xf numFmtId="172" fontId="0" fillId="0" borderId="0" xfId="0" applyNumberFormat="1" applyBorder="1" applyAlignment="1">
      <alignment/>
    </xf>
    <xf numFmtId="0" fontId="0" fillId="33" borderId="29" xfId="0" applyFont="1" applyFill="1" applyBorder="1" applyAlignment="1">
      <alignment horizontal="center" vertical="center"/>
    </xf>
    <xf numFmtId="172" fontId="0" fillId="33" borderId="36" xfId="0" applyNumberFormat="1" applyFont="1" applyFill="1" applyBorder="1" applyAlignment="1">
      <alignment/>
    </xf>
    <xf numFmtId="172" fontId="0" fillId="33" borderId="37" xfId="0" applyNumberFormat="1" applyFont="1" applyFill="1" applyBorder="1" applyAlignment="1">
      <alignment/>
    </xf>
    <xf numFmtId="0" fontId="0" fillId="33" borderId="33" xfId="0" applyFont="1" applyFill="1" applyBorder="1" applyAlignment="1">
      <alignment horizontal="center" vertical="center"/>
    </xf>
    <xf numFmtId="0" fontId="0" fillId="0" borderId="38" xfId="0" applyFont="1" applyBorder="1" applyAlignment="1">
      <alignment horizontal="center" vertical="center"/>
    </xf>
    <xf numFmtId="172" fontId="0" fillId="0" borderId="38" xfId="0" applyNumberFormat="1" applyFont="1" applyBorder="1" applyAlignment="1">
      <alignment horizontal="center" vertical="center"/>
    </xf>
    <xf numFmtId="172" fontId="6" fillId="0" borderId="13" xfId="0" applyNumberFormat="1" applyFont="1" applyBorder="1" applyAlignment="1">
      <alignment/>
    </xf>
    <xf numFmtId="172" fontId="6" fillId="0" borderId="37" xfId="0" applyNumberFormat="1" applyFont="1" applyBorder="1" applyAlignment="1">
      <alignment/>
    </xf>
    <xf numFmtId="172" fontId="6" fillId="0" borderId="39" xfId="0" applyNumberFormat="1" applyFont="1" applyBorder="1" applyAlignment="1">
      <alignment/>
    </xf>
    <xf numFmtId="172" fontId="0" fillId="0" borderId="13" xfId="0" applyNumberFormat="1" applyFont="1" applyBorder="1" applyAlignment="1">
      <alignment/>
    </xf>
    <xf numFmtId="172" fontId="0" fillId="0" borderId="40" xfId="0" applyNumberFormat="1" applyFont="1" applyFill="1" applyBorder="1" applyAlignment="1">
      <alignment/>
    </xf>
    <xf numFmtId="172" fontId="0" fillId="0" borderId="41" xfId="0" applyNumberFormat="1" applyFont="1" applyFill="1" applyBorder="1" applyAlignment="1">
      <alignment/>
    </xf>
    <xf numFmtId="172" fontId="0" fillId="0" borderId="36" xfId="0" applyNumberFormat="1" applyFont="1" applyFill="1" applyBorder="1" applyAlignment="1">
      <alignment/>
    </xf>
    <xf numFmtId="172" fontId="0" fillId="0" borderId="39" xfId="0" applyNumberFormat="1" applyFont="1" applyBorder="1" applyAlignment="1">
      <alignment/>
    </xf>
    <xf numFmtId="0" fontId="0" fillId="0" borderId="0" xfId="0" applyFont="1" applyFill="1" applyBorder="1" applyAlignment="1">
      <alignment/>
    </xf>
    <xf numFmtId="0" fontId="0" fillId="0" borderId="36" xfId="0" applyFont="1" applyFill="1" applyBorder="1" applyAlignment="1">
      <alignment/>
    </xf>
    <xf numFmtId="172" fontId="3" fillId="0" borderId="39" xfId="0" applyNumberFormat="1" applyFont="1" applyFill="1" applyBorder="1" applyAlignment="1">
      <alignment/>
    </xf>
    <xf numFmtId="172" fontId="0" fillId="0" borderId="42" xfId="0" applyNumberFormat="1" applyFont="1" applyFill="1" applyBorder="1" applyAlignment="1">
      <alignment/>
    </xf>
    <xf numFmtId="173" fontId="3" fillId="0" borderId="0" xfId="0" applyNumberFormat="1" applyFont="1" applyBorder="1" applyAlignment="1">
      <alignment/>
    </xf>
    <xf numFmtId="172" fontId="0" fillId="0" borderId="0" xfId="0" applyNumberFormat="1" applyFont="1" applyFill="1" applyBorder="1" applyAlignment="1">
      <alignment/>
    </xf>
    <xf numFmtId="172" fontId="0" fillId="0" borderId="39" xfId="0" applyNumberFormat="1" applyFont="1" applyFill="1" applyBorder="1" applyAlignment="1">
      <alignment/>
    </xf>
    <xf numFmtId="172" fontId="0" fillId="0" borderId="42" xfId="0" applyNumberFormat="1" applyFont="1" applyFill="1" applyBorder="1" applyAlignment="1">
      <alignment horizontal="center"/>
    </xf>
    <xf numFmtId="172" fontId="3" fillId="0" borderId="0" xfId="0" applyNumberFormat="1" applyFont="1" applyFill="1" applyBorder="1" applyAlignment="1">
      <alignment horizontal="center"/>
    </xf>
    <xf numFmtId="172" fontId="0" fillId="0" borderId="42" xfId="0" applyNumberFormat="1" applyFont="1" applyFill="1" applyBorder="1" applyAlignment="1">
      <alignment horizontal="left"/>
    </xf>
    <xf numFmtId="172" fontId="3" fillId="0" borderId="0" xfId="0" applyNumberFormat="1" applyFont="1" applyFill="1" applyBorder="1" applyAlignment="1">
      <alignment horizontal="right"/>
    </xf>
    <xf numFmtId="172" fontId="3" fillId="0" borderId="42" xfId="0" applyNumberFormat="1" applyFont="1" applyFill="1" applyBorder="1" applyAlignment="1">
      <alignment horizontal="center"/>
    </xf>
    <xf numFmtId="0" fontId="3" fillId="0" borderId="42" xfId="0" applyFont="1" applyBorder="1" applyAlignment="1">
      <alignment/>
    </xf>
    <xf numFmtId="0" fontId="0" fillId="33" borderId="39" xfId="0" applyFont="1" applyFill="1" applyBorder="1" applyAlignment="1">
      <alignment/>
    </xf>
    <xf numFmtId="172" fontId="3" fillId="0" borderId="0" xfId="51" applyFont="1" applyFill="1" applyBorder="1" applyAlignment="1" applyProtection="1">
      <alignment/>
      <protection/>
    </xf>
    <xf numFmtId="172" fontId="8" fillId="0" borderId="42" xfId="0" applyNumberFormat="1" applyFont="1" applyBorder="1" applyAlignment="1">
      <alignment horizontal="center"/>
    </xf>
    <xf numFmtId="172" fontId="3" fillId="0" borderId="0" xfId="0" applyNumberFormat="1" applyFont="1" applyBorder="1" applyAlignment="1">
      <alignment horizontal="right"/>
    </xf>
    <xf numFmtId="172" fontId="0" fillId="33" borderId="39" xfId="0" applyNumberFormat="1" applyFont="1" applyFill="1" applyBorder="1" applyAlignment="1">
      <alignment/>
    </xf>
    <xf numFmtId="172" fontId="3" fillId="0" borderId="32" xfId="0" applyNumberFormat="1" applyFont="1" applyBorder="1" applyAlignment="1">
      <alignment horizontal="center"/>
    </xf>
    <xf numFmtId="172" fontId="3" fillId="0" borderId="43" xfId="0" applyNumberFormat="1" applyFont="1" applyBorder="1" applyAlignment="1">
      <alignment horizontal="right"/>
    </xf>
    <xf numFmtId="172" fontId="0" fillId="0" borderId="43" xfId="0" applyNumberFormat="1" applyFont="1" applyFill="1" applyBorder="1" applyAlignment="1">
      <alignment/>
    </xf>
    <xf numFmtId="172" fontId="0" fillId="0" borderId="34" xfId="0" applyNumberFormat="1" applyFont="1" applyFill="1" applyBorder="1" applyAlignment="1">
      <alignment/>
    </xf>
    <xf numFmtId="172" fontId="0" fillId="33" borderId="44" xfId="0" applyNumberFormat="1" applyFont="1" applyFill="1" applyBorder="1" applyAlignment="1">
      <alignment/>
    </xf>
    <xf numFmtId="0" fontId="9" fillId="0" borderId="0" xfId="0" applyFont="1" applyBorder="1" applyAlignment="1">
      <alignment/>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3" fillId="0" borderId="49" xfId="0" applyFont="1" applyBorder="1" applyAlignment="1">
      <alignment/>
    </xf>
    <xf numFmtId="172" fontId="3" fillId="0" borderId="50" xfId="0" applyNumberFormat="1" applyFont="1" applyBorder="1" applyAlignment="1">
      <alignment/>
    </xf>
    <xf numFmtId="172" fontId="3" fillId="0" borderId="51" xfId="0" applyNumberFormat="1" applyFont="1" applyBorder="1" applyAlignment="1">
      <alignment horizontal="left"/>
    </xf>
    <xf numFmtId="172" fontId="10" fillId="0" borderId="52" xfId="0" applyNumberFormat="1" applyFont="1" applyBorder="1" applyAlignment="1">
      <alignment/>
    </xf>
    <xf numFmtId="0" fontId="0" fillId="0" borderId="49" xfId="0" applyFont="1" applyBorder="1" applyAlignment="1">
      <alignment/>
    </xf>
    <xf numFmtId="172" fontId="3" fillId="0" borderId="0" xfId="0" applyNumberFormat="1" applyFont="1" applyBorder="1" applyAlignment="1">
      <alignment/>
    </xf>
    <xf numFmtId="172" fontId="0" fillId="0" borderId="51" xfId="0" applyNumberFormat="1" applyFont="1" applyBorder="1" applyAlignment="1">
      <alignment horizontal="left"/>
    </xf>
    <xf numFmtId="172" fontId="3" fillId="0" borderId="52" xfId="0" applyNumberFormat="1" applyFont="1" applyBorder="1" applyAlignment="1">
      <alignment/>
    </xf>
    <xf numFmtId="0" fontId="0" fillId="0" borderId="49" xfId="0" applyFont="1" applyFill="1" applyBorder="1" applyAlignment="1">
      <alignment/>
    </xf>
    <xf numFmtId="172" fontId="0" fillId="0" borderId="50" xfId="0" applyNumberFormat="1" applyFont="1" applyBorder="1" applyAlignment="1">
      <alignment/>
    </xf>
    <xf numFmtId="172" fontId="0" fillId="0" borderId="52" xfId="0" applyNumberFormat="1" applyFont="1" applyBorder="1" applyAlignment="1">
      <alignment/>
    </xf>
    <xf numFmtId="172" fontId="0" fillId="0" borderId="51" xfId="0" applyNumberFormat="1" applyFont="1" applyBorder="1" applyAlignment="1">
      <alignment horizontal="center"/>
    </xf>
    <xf numFmtId="0" fontId="11" fillId="0" borderId="49" xfId="0" applyFont="1" applyBorder="1" applyAlignment="1">
      <alignment/>
    </xf>
    <xf numFmtId="172" fontId="10" fillId="0" borderId="50" xfId="0" applyNumberFormat="1" applyFont="1" applyBorder="1" applyAlignment="1">
      <alignment/>
    </xf>
    <xf numFmtId="172" fontId="3" fillId="0" borderId="52" xfId="0" applyNumberFormat="1" applyFont="1" applyBorder="1" applyAlignment="1">
      <alignment horizontal="right"/>
    </xf>
    <xf numFmtId="172" fontId="11" fillId="0" borderId="0" xfId="0" applyNumberFormat="1" applyFont="1" applyBorder="1" applyAlignment="1">
      <alignment/>
    </xf>
    <xf numFmtId="172" fontId="0" fillId="0" borderId="51" xfId="0" applyNumberFormat="1" applyFill="1" applyBorder="1" applyAlignment="1">
      <alignment horizontal="left"/>
    </xf>
    <xf numFmtId="172" fontId="11" fillId="0" borderId="51" xfId="0" applyNumberFormat="1" applyFont="1" applyBorder="1" applyAlignment="1">
      <alignment horizontal="left"/>
    </xf>
    <xf numFmtId="172" fontId="10" fillId="0" borderId="0" xfId="0" applyNumberFormat="1" applyFont="1" applyBorder="1" applyAlignment="1">
      <alignment/>
    </xf>
    <xf numFmtId="172" fontId="3" fillId="0" borderId="53" xfId="0" applyNumberFormat="1" applyFont="1" applyBorder="1" applyAlignment="1">
      <alignment/>
    </xf>
    <xf numFmtId="172" fontId="0" fillId="0" borderId="51" xfId="0" applyNumberFormat="1" applyFont="1" applyFill="1" applyBorder="1" applyAlignment="1">
      <alignment horizontal="left" indent="4"/>
    </xf>
    <xf numFmtId="172" fontId="11" fillId="0" borderId="52" xfId="0" applyNumberFormat="1" applyFont="1" applyBorder="1" applyAlignment="1">
      <alignment/>
    </xf>
    <xf numFmtId="172" fontId="12" fillId="0" borderId="51" xfId="0" applyNumberFormat="1" applyFont="1" applyBorder="1" applyAlignment="1">
      <alignment horizontal="left" indent="1"/>
    </xf>
    <xf numFmtId="172" fontId="12" fillId="0" borderId="0" xfId="0" applyNumberFormat="1" applyFont="1" applyBorder="1" applyAlignment="1">
      <alignment horizontal="left" indent="1"/>
    </xf>
    <xf numFmtId="172" fontId="0" fillId="0" borderId="51" xfId="0" applyNumberFormat="1" applyFont="1" applyBorder="1" applyAlignment="1">
      <alignment horizontal="left" indent="1"/>
    </xf>
    <xf numFmtId="172" fontId="0" fillId="0" borderId="51" xfId="0" applyNumberFormat="1" applyFont="1" applyFill="1" applyBorder="1" applyAlignment="1">
      <alignment horizontal="left"/>
    </xf>
    <xf numFmtId="172" fontId="0" fillId="0" borderId="53" xfId="0" applyNumberFormat="1" applyFont="1" applyBorder="1" applyAlignment="1">
      <alignment/>
    </xf>
    <xf numFmtId="0" fontId="0" fillId="0" borderId="54" xfId="0" applyFont="1" applyBorder="1" applyAlignment="1">
      <alignment/>
    </xf>
    <xf numFmtId="0" fontId="0" fillId="0" borderId="42" xfId="0" applyFont="1" applyBorder="1" applyAlignment="1">
      <alignment/>
    </xf>
    <xf numFmtId="0" fontId="0" fillId="0" borderId="49" xfId="0" applyBorder="1" applyAlignment="1">
      <alignment/>
    </xf>
    <xf numFmtId="172" fontId="0" fillId="0" borderId="51" xfId="0" applyNumberFormat="1" applyFill="1" applyBorder="1" applyAlignment="1">
      <alignment horizontal="left" indent="4"/>
    </xf>
    <xf numFmtId="43" fontId="0" fillId="0" borderId="0" xfId="0" applyNumberFormat="1" applyFont="1" applyBorder="1" applyAlignment="1">
      <alignment/>
    </xf>
    <xf numFmtId="0" fontId="13" fillId="0" borderId="0" xfId="0" applyFont="1" applyAlignment="1">
      <alignment horizontal="center" wrapText="1"/>
    </xf>
    <xf numFmtId="0" fontId="51" fillId="0" borderId="0" xfId="0" applyFont="1" applyAlignment="1">
      <alignment/>
    </xf>
    <xf numFmtId="0" fontId="14" fillId="0" borderId="0" xfId="0" applyFont="1" applyBorder="1" applyAlignment="1">
      <alignment/>
    </xf>
    <xf numFmtId="0" fontId="14" fillId="0" borderId="0" xfId="0" applyFont="1" applyAlignment="1">
      <alignment horizontal="left" wrapText="1"/>
    </xf>
    <xf numFmtId="0" fontId="14" fillId="0" borderId="0" xfId="0" applyFont="1" applyBorder="1" applyAlignment="1">
      <alignment horizontal="left"/>
    </xf>
    <xf numFmtId="0" fontId="0" fillId="0" borderId="0" xfId="0" applyFont="1" applyBorder="1" applyAlignment="1">
      <alignment horizontal="left"/>
    </xf>
    <xf numFmtId="0" fontId="13" fillId="0" borderId="0" xfId="0" applyFont="1" applyAlignment="1">
      <alignment horizontal="left" wrapText="1"/>
    </xf>
    <xf numFmtId="0" fontId="15" fillId="0" borderId="0" xfId="0" applyFont="1" applyBorder="1" applyAlignment="1">
      <alignment horizontal="left"/>
    </xf>
    <xf numFmtId="0" fontId="3" fillId="0" borderId="0" xfId="0" applyFont="1" applyBorder="1" applyAlignment="1">
      <alignment horizontal="center"/>
    </xf>
    <xf numFmtId="172" fontId="0" fillId="34" borderId="14" xfId="0" applyNumberFormat="1" applyFont="1" applyFill="1" applyBorder="1" applyAlignment="1">
      <alignment horizontal="center" vertical="center"/>
    </xf>
    <xf numFmtId="0" fontId="0" fillId="33" borderId="10" xfId="0" applyFont="1" applyFill="1" applyBorder="1" applyAlignment="1">
      <alignment horizontal="center" vertical="center"/>
    </xf>
    <xf numFmtId="172" fontId="0" fillId="33" borderId="14" xfId="0" applyNumberFormat="1" applyFont="1" applyFill="1" applyBorder="1" applyAlignment="1">
      <alignment horizontal="center" vertical="center"/>
    </xf>
    <xf numFmtId="0" fontId="2" fillId="0" borderId="0" xfId="0" applyFont="1" applyBorder="1" applyAlignment="1">
      <alignment/>
    </xf>
    <xf numFmtId="0" fontId="13" fillId="0" borderId="0" xfId="0" applyFont="1" applyAlignment="1">
      <alignment horizontal="center" wrapText="1"/>
    </xf>
    <xf numFmtId="172" fontId="7" fillId="0" borderId="42" xfId="0" applyNumberFormat="1" applyFont="1" applyBorder="1" applyAlignment="1">
      <alignment horizontal="center"/>
    </xf>
    <xf numFmtId="0" fontId="0" fillId="0" borderId="38" xfId="0" applyFont="1" applyBorder="1" applyAlignment="1">
      <alignment horizontal="center" vertical="center"/>
    </xf>
    <xf numFmtId="9" fontId="0" fillId="0" borderId="55" xfId="0" applyNumberFormat="1" applyFont="1" applyFill="1" applyBorder="1" applyAlignment="1">
      <alignment horizontal="center"/>
    </xf>
    <xf numFmtId="172" fontId="6" fillId="0" borderId="55" xfId="0" applyNumberFormat="1" applyFont="1" applyFill="1" applyBorder="1" applyAlignment="1">
      <alignment horizontal="center"/>
    </xf>
    <xf numFmtId="0" fontId="0" fillId="0" borderId="28"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3" fillId="0" borderId="56" xfId="0" applyFont="1" applyBorder="1" applyAlignment="1">
      <alignment horizontal="center" vertical="center"/>
    </xf>
    <xf numFmtId="172" fontId="3" fillId="0" borderId="38" xfId="0" applyNumberFormat="1" applyFont="1" applyBorder="1" applyAlignment="1">
      <alignment horizontal="center" vertical="center"/>
    </xf>
    <xf numFmtId="172" fontId="3" fillId="0" borderId="57" xfId="0" applyNumberFormat="1" applyFont="1" applyBorder="1" applyAlignment="1">
      <alignment horizontal="center" vertical="center"/>
    </xf>
    <xf numFmtId="0" fontId="3" fillId="0" borderId="58" xfId="0" applyFont="1" applyBorder="1" applyAlignment="1">
      <alignment horizont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91</xdr:row>
      <xdr:rowOff>9525</xdr:rowOff>
    </xdr:from>
    <xdr:to>
      <xdr:col>4</xdr:col>
      <xdr:colOff>428625</xdr:colOff>
      <xdr:row>96</xdr:row>
      <xdr:rowOff>114300</xdr:rowOff>
    </xdr:to>
    <xdr:grpSp>
      <xdr:nvGrpSpPr>
        <xdr:cNvPr id="1" name="Group 1"/>
        <xdr:cNvGrpSpPr>
          <a:grpSpLocks/>
        </xdr:cNvGrpSpPr>
      </xdr:nvGrpSpPr>
      <xdr:grpSpPr>
        <a:xfrm>
          <a:off x="304800" y="15039975"/>
          <a:ext cx="5133975" cy="914400"/>
          <a:chOff x="506" y="23988"/>
          <a:chExt cx="8573" cy="1440"/>
        </a:xfrm>
        <a:solidFill>
          <a:srgbClr val="FFFFFF"/>
        </a:solidFill>
      </xdr:grpSpPr>
      <xdr:sp>
        <xdr:nvSpPr>
          <xdr:cNvPr id="2" name="Retângulo 2"/>
          <xdr:cNvSpPr>
            <a:spLocks/>
          </xdr:cNvSpPr>
        </xdr:nvSpPr>
        <xdr:spPr>
          <a:xfrm>
            <a:off x="506" y="23988"/>
            <a:ext cx="8573" cy="143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3" name="Text 3"/>
          <xdr:cNvSpPr txBox="1">
            <a:spLocks noChangeArrowheads="1"/>
          </xdr:cNvSpPr>
        </xdr:nvSpPr>
        <xdr:spPr>
          <a:xfrm>
            <a:off x="506" y="23988"/>
            <a:ext cx="8573" cy="855"/>
          </a:xfrm>
          <a:prstGeom prst="rect">
            <a:avLst/>
          </a:prstGeom>
          <a:noFill/>
          <a:ln w="9525" cmpd="sng">
            <a:noFill/>
          </a:ln>
        </xdr:spPr>
        <xdr:txBody>
          <a:bodyPr vertOverflow="clip" wrap="square" lIns="20160" tIns="10080" rIns="20160" bIns="10080"/>
          <a:p>
            <a:pPr algn="ctr">
              <a:defRPr/>
            </a:pP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grpSp>
    <xdr:clientData/>
  </xdr:twoCellAnchor>
  <xdr:twoCellAnchor>
    <xdr:from>
      <xdr:col>0</xdr:col>
      <xdr:colOff>285750</xdr:colOff>
      <xdr:row>0</xdr:row>
      <xdr:rowOff>0</xdr:rowOff>
    </xdr:from>
    <xdr:to>
      <xdr:col>0</xdr:col>
      <xdr:colOff>1019175</xdr:colOff>
      <xdr:row>2</xdr:row>
      <xdr:rowOff>171450</xdr:rowOff>
    </xdr:to>
    <xdr:pic>
      <xdr:nvPicPr>
        <xdr:cNvPr id="4" name="Figuras 1"/>
        <xdr:cNvPicPr preferRelativeResize="1">
          <a:picLocks noChangeAspect="1"/>
        </xdr:cNvPicPr>
      </xdr:nvPicPr>
      <xdr:blipFill>
        <a:blip r:embed="rId1"/>
        <a:stretch>
          <a:fillRect/>
        </a:stretch>
      </xdr:blipFill>
      <xdr:spPr>
        <a:xfrm>
          <a:off x="285750" y="0"/>
          <a:ext cx="7334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704850</xdr:colOff>
      <xdr:row>2</xdr:row>
      <xdr:rowOff>171450</xdr:rowOff>
    </xdr:to>
    <xdr:pic>
      <xdr:nvPicPr>
        <xdr:cNvPr id="1" name="Figuras 2"/>
        <xdr:cNvPicPr preferRelativeResize="1">
          <a:picLocks noChangeAspect="1"/>
        </xdr:cNvPicPr>
      </xdr:nvPicPr>
      <xdr:blipFill>
        <a:blip r:embed="rId1"/>
        <a:stretch>
          <a:fillRect/>
        </a:stretch>
      </xdr:blipFill>
      <xdr:spPr>
        <a:xfrm>
          <a:off x="19050" y="0"/>
          <a:ext cx="6858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2">
      <selection activeCell="G93" sqref="G93"/>
    </sheetView>
  </sheetViews>
  <sheetFormatPr defaultColWidth="8.8515625" defaultRowHeight="12.75"/>
  <cols>
    <col min="1" max="1" width="22.28125" style="1" customWidth="1"/>
    <col min="2" max="2" width="15.421875" style="1" customWidth="1"/>
    <col min="3" max="3" width="17.00390625" style="1" customWidth="1"/>
    <col min="4" max="4" width="20.421875" style="1" customWidth="1"/>
    <col min="5" max="5" width="17.8515625" style="1" customWidth="1"/>
    <col min="6" max="6" width="12.7109375" style="1" customWidth="1"/>
    <col min="7" max="7" width="16.57421875" style="1" customWidth="1"/>
    <col min="8" max="8" width="13.7109375" style="1" customWidth="1"/>
    <col min="9" max="9" width="11.28125" style="1" customWidth="1"/>
    <col min="10" max="16384" width="8.8515625" style="1" customWidth="1"/>
  </cols>
  <sheetData>
    <row r="1" spans="2:3" s="2" customFormat="1" ht="14.25">
      <c r="B1" s="126" t="s">
        <v>0</v>
      </c>
      <c r="C1" s="126"/>
    </row>
    <row r="2" spans="2:3" s="2" customFormat="1" ht="14.25">
      <c r="B2" s="126" t="s">
        <v>1</v>
      </c>
      <c r="C2" s="126"/>
    </row>
    <row r="3" spans="2:3" s="2" customFormat="1" ht="14.25">
      <c r="B3" s="3" t="s">
        <v>2</v>
      </c>
      <c r="C3" s="3"/>
    </row>
    <row r="4" spans="2:3" s="2" customFormat="1" ht="14.25">
      <c r="B4" s="3"/>
      <c r="C4" s="3"/>
    </row>
    <row r="5" spans="1:5" ht="12.75">
      <c r="A5" s="122" t="s">
        <v>3</v>
      </c>
      <c r="B5" s="122"/>
      <c r="C5" s="122"/>
      <c r="D5" s="122"/>
      <c r="E5" s="122"/>
    </row>
    <row r="6" spans="1:5" ht="12.75">
      <c r="A6" s="122" t="s">
        <v>4</v>
      </c>
      <c r="B6" s="122"/>
      <c r="C6" s="122"/>
      <c r="D6" s="122"/>
      <c r="E6" s="122"/>
    </row>
    <row r="7" spans="1:5" ht="12.75">
      <c r="A7" s="122" t="s">
        <v>74</v>
      </c>
      <c r="B7" s="122"/>
      <c r="C7" s="122"/>
      <c r="D7" s="122"/>
      <c r="E7" s="122"/>
    </row>
    <row r="8" spans="3:5" ht="12.75">
      <c r="C8" s="5"/>
      <c r="E8" s="4" t="s">
        <v>5</v>
      </c>
    </row>
    <row r="9" spans="1:6" ht="25.5" customHeight="1">
      <c r="A9" s="6" t="s">
        <v>6</v>
      </c>
      <c r="B9" s="7" t="s">
        <v>7</v>
      </c>
      <c r="C9" s="8" t="s">
        <v>8</v>
      </c>
      <c r="D9" s="9" t="s">
        <v>9</v>
      </c>
      <c r="E9" s="10" t="s">
        <v>10</v>
      </c>
      <c r="F9" s="11"/>
    </row>
    <row r="10" spans="1:6" ht="12.75">
      <c r="A10" s="12" t="s">
        <v>11</v>
      </c>
      <c r="B10" s="13">
        <v>2091964.99</v>
      </c>
      <c r="C10" s="14">
        <v>1477018.24</v>
      </c>
      <c r="D10" s="15"/>
      <c r="E10" s="16">
        <f>C10+D10</f>
        <v>1477018.24</v>
      </c>
      <c r="F10" s="11"/>
    </row>
    <row r="11" spans="1:6" ht="12.75">
      <c r="A11" s="17"/>
      <c r="B11" s="18"/>
      <c r="C11" s="19"/>
      <c r="D11" s="20"/>
      <c r="E11" s="16"/>
      <c r="F11" s="11"/>
    </row>
    <row r="12" spans="1:7" ht="12.75">
      <c r="A12" s="12" t="s">
        <v>12</v>
      </c>
      <c r="B12" s="21">
        <v>2020970.6</v>
      </c>
      <c r="C12" s="22">
        <v>1804192.54</v>
      </c>
      <c r="D12" s="15"/>
      <c r="E12" s="16">
        <f>C12+D12</f>
        <v>1804192.54</v>
      </c>
      <c r="F12" s="11"/>
      <c r="G12" s="11"/>
    </row>
    <row r="13" spans="1:7" ht="12.75">
      <c r="A13" s="17"/>
      <c r="B13" s="18"/>
      <c r="C13" s="19"/>
      <c r="D13" s="20"/>
      <c r="E13" s="16"/>
      <c r="F13" s="11"/>
      <c r="G13" s="11"/>
    </row>
    <row r="14" spans="1:7" ht="12.75">
      <c r="A14" s="12" t="s">
        <v>13</v>
      </c>
      <c r="B14" s="21">
        <v>2002452.23</v>
      </c>
      <c r="C14" s="22">
        <v>1730810.57</v>
      </c>
      <c r="D14" s="15"/>
      <c r="E14" s="16">
        <f>C14+D14</f>
        <v>1730810.57</v>
      </c>
      <c r="F14" s="11"/>
      <c r="G14" s="11"/>
    </row>
    <row r="15" spans="1:7" ht="12.75">
      <c r="A15" s="17"/>
      <c r="B15" s="23"/>
      <c r="C15" s="19"/>
      <c r="D15" s="20"/>
      <c r="E15" s="16"/>
      <c r="F15" s="11"/>
      <c r="G15" s="11"/>
    </row>
    <row r="16" spans="1:7" ht="12.75">
      <c r="A16" s="12" t="s">
        <v>14</v>
      </c>
      <c r="B16" s="21">
        <v>1874872.63</v>
      </c>
      <c r="C16" s="22">
        <v>1717767</v>
      </c>
      <c r="D16" s="15"/>
      <c r="E16" s="16">
        <f>C16+D16</f>
        <v>1717767</v>
      </c>
      <c r="F16" s="11"/>
      <c r="G16" s="11"/>
    </row>
    <row r="17" spans="1:7" ht="12.75">
      <c r="A17" s="17"/>
      <c r="B17" s="18"/>
      <c r="C17" s="22"/>
      <c r="D17" s="20"/>
      <c r="E17" s="16"/>
      <c r="F17" s="11"/>
      <c r="G17" s="11"/>
    </row>
    <row r="18" spans="1:7" ht="12.75">
      <c r="A18" s="12" t="s">
        <v>15</v>
      </c>
      <c r="B18" s="21">
        <v>1854047.38</v>
      </c>
      <c r="C18" s="22">
        <v>1766733.81</v>
      </c>
      <c r="D18" s="15"/>
      <c r="E18" s="16">
        <f>C18+D18</f>
        <v>1766733.81</v>
      </c>
      <c r="F18" s="11"/>
      <c r="G18" s="11"/>
    </row>
    <row r="19" spans="1:7" ht="12.75">
      <c r="A19" s="17"/>
      <c r="B19" s="18"/>
      <c r="C19" s="19"/>
      <c r="D19" s="20"/>
      <c r="E19" s="16"/>
      <c r="F19" s="11"/>
      <c r="G19" s="11"/>
    </row>
    <row r="20" spans="1:7" ht="12.75">
      <c r="A20" s="12" t="s">
        <v>16</v>
      </c>
      <c r="B20" s="21">
        <v>2025159.82</v>
      </c>
      <c r="C20" s="22">
        <v>2562731.65</v>
      </c>
      <c r="D20" s="15"/>
      <c r="E20" s="16">
        <f>C20+D20</f>
        <v>2562731.65</v>
      </c>
      <c r="F20" s="11"/>
      <c r="G20" s="11"/>
    </row>
    <row r="21" spans="1:7" ht="12.75">
      <c r="A21" s="17"/>
      <c r="B21" s="18"/>
      <c r="C21" s="19"/>
      <c r="D21" s="20"/>
      <c r="E21" s="16"/>
      <c r="F21" s="11"/>
      <c r="G21" s="11"/>
    </row>
    <row r="22" spans="1:7" ht="12.75">
      <c r="A22" s="12" t="s">
        <v>17</v>
      </c>
      <c r="B22" s="21">
        <v>1744949.87</v>
      </c>
      <c r="C22" s="22">
        <v>1623116.03</v>
      </c>
      <c r="D22" s="15"/>
      <c r="E22" s="16">
        <f>C22+D22</f>
        <v>1623116.03</v>
      </c>
      <c r="F22" s="11"/>
      <c r="G22" s="11"/>
    </row>
    <row r="23" spans="1:7" ht="12.75">
      <c r="A23" s="17"/>
      <c r="B23" s="18"/>
      <c r="C23" s="19"/>
      <c r="D23" s="20"/>
      <c r="E23" s="16"/>
      <c r="F23" s="11"/>
      <c r="G23" s="11"/>
    </row>
    <row r="24" spans="1:7" ht="12.75">
      <c r="A24" s="12" t="s">
        <v>18</v>
      </c>
      <c r="B24" s="21">
        <v>1974868.44</v>
      </c>
      <c r="C24" s="22">
        <v>1671362.47</v>
      </c>
      <c r="D24" s="15"/>
      <c r="E24" s="16">
        <f>C24+D24</f>
        <v>1671362.47</v>
      </c>
      <c r="F24" s="11"/>
      <c r="G24" s="11"/>
    </row>
    <row r="25" spans="1:7" ht="12.75">
      <c r="A25" s="24"/>
      <c r="B25" s="23"/>
      <c r="C25" s="25"/>
      <c r="D25" s="26"/>
      <c r="E25" s="16"/>
      <c r="F25" s="11"/>
      <c r="G25" s="11"/>
    </row>
    <row r="26" spans="1:7" ht="12.75">
      <c r="A26" s="12" t="s">
        <v>19</v>
      </c>
      <c r="B26" s="21">
        <v>1825623.48</v>
      </c>
      <c r="C26" s="22">
        <v>1704356.76</v>
      </c>
      <c r="D26" s="15"/>
      <c r="E26" s="16">
        <f>C26+D26</f>
        <v>1704356.76</v>
      </c>
      <c r="F26" s="11"/>
      <c r="G26" s="11"/>
    </row>
    <row r="27" spans="1:7" ht="12.75">
      <c r="A27" s="17"/>
      <c r="B27" s="18"/>
      <c r="C27" s="19"/>
      <c r="D27" s="20"/>
      <c r="E27" s="16"/>
      <c r="F27" s="11"/>
      <c r="G27" s="11"/>
    </row>
    <row r="28" spans="1:7" ht="12.75">
      <c r="A28" s="12" t="s">
        <v>20</v>
      </c>
      <c r="B28" s="21">
        <v>1965626.46</v>
      </c>
      <c r="C28" s="22">
        <v>1720637.17</v>
      </c>
      <c r="D28" s="15"/>
      <c r="E28" s="16">
        <f>C28+D28</f>
        <v>1720637.17</v>
      </c>
      <c r="F28" s="11"/>
      <c r="G28" s="11"/>
    </row>
    <row r="29" spans="1:7" ht="12.75">
      <c r="A29" s="17"/>
      <c r="B29" s="18"/>
      <c r="C29" s="19"/>
      <c r="D29" s="20"/>
      <c r="E29" s="16"/>
      <c r="F29" s="11"/>
      <c r="G29" s="11"/>
    </row>
    <row r="30" spans="1:7" ht="12.75">
      <c r="A30" s="12" t="s">
        <v>21</v>
      </c>
      <c r="B30" s="21">
        <v>2112517.99</v>
      </c>
      <c r="C30" s="22">
        <v>1775101.58</v>
      </c>
      <c r="D30" s="15"/>
      <c r="E30" s="16">
        <f>C30+D30</f>
        <v>1775101.58</v>
      </c>
      <c r="F30" s="11"/>
      <c r="G30" s="11"/>
    </row>
    <row r="31" spans="1:7" ht="12.75">
      <c r="A31" s="17"/>
      <c r="B31" s="18"/>
      <c r="C31" s="19"/>
      <c r="D31" s="20"/>
      <c r="E31" s="16"/>
      <c r="F31" s="11"/>
      <c r="G31" s="11"/>
    </row>
    <row r="32" spans="1:7" ht="12.75">
      <c r="A32" s="27" t="s">
        <v>22</v>
      </c>
      <c r="B32" s="28">
        <v>2061854.67</v>
      </c>
      <c r="C32" s="29">
        <v>2598478.05</v>
      </c>
      <c r="D32" s="30"/>
      <c r="E32" s="16">
        <f>C32+D32</f>
        <v>2598478.05</v>
      </c>
      <c r="F32" s="11"/>
      <c r="G32" s="11"/>
    </row>
    <row r="33" spans="1:6" ht="12.75">
      <c r="A33" s="31" t="s">
        <v>23</v>
      </c>
      <c r="B33" s="32"/>
      <c r="C33" s="33">
        <f>((C34*100)/B34)</f>
        <v>94.04539106391674</v>
      </c>
      <c r="D33" s="34">
        <f>((D34*100)/E33)</f>
        <v>0</v>
      </c>
      <c r="E33" s="123">
        <f>E10+E12+E14+E16+E18+E20+E22+E24+E25+E26+E28+E30+E32</f>
        <v>22152305.87</v>
      </c>
      <c r="F33" s="11"/>
    </row>
    <row r="34" spans="1:9" ht="15.75" customHeight="1">
      <c r="A34" s="35" t="s">
        <v>24</v>
      </c>
      <c r="B34" s="36">
        <f>B10+B12+B14+B16+B18+B20+B22+B24+B26+B28+B30+B32</f>
        <v>23554908.560000002</v>
      </c>
      <c r="C34" s="37">
        <f>C10+C12+C14+C16+C18+C20+C22+C24+C25+C26+C28+C30+C32</f>
        <v>22152305.87</v>
      </c>
      <c r="D34" s="38">
        <f>D10+D12+D14+D16+D18+D20+D22+D24+D26+D28+D30+D32</f>
        <v>0</v>
      </c>
      <c r="E34" s="123"/>
      <c r="F34" s="11"/>
      <c r="G34" s="39"/>
      <c r="I34" s="11"/>
    </row>
    <row r="35" spans="1:5" ht="18" customHeight="1">
      <c r="A35" s="124"/>
      <c r="B35" s="40"/>
      <c r="C35" s="41"/>
      <c r="D35" s="42"/>
      <c r="E35" s="125"/>
    </row>
    <row r="36" spans="1:8" ht="3.75" customHeight="1">
      <c r="A36" s="124"/>
      <c r="B36" s="43"/>
      <c r="C36" s="41"/>
      <c r="D36" s="42"/>
      <c r="E36" s="125"/>
      <c r="H36" s="11"/>
    </row>
    <row r="37" spans="1:5" ht="21" customHeight="1">
      <c r="A37" s="129" t="s">
        <v>25</v>
      </c>
      <c r="B37" s="129"/>
      <c r="C37" s="44" t="s">
        <v>8</v>
      </c>
      <c r="D37" s="44" t="s">
        <v>9</v>
      </c>
      <c r="E37" s="45" t="s">
        <v>26</v>
      </c>
    </row>
    <row r="38" spans="1:8" ht="12.75">
      <c r="A38" s="130">
        <v>1</v>
      </c>
      <c r="B38" s="130"/>
      <c r="C38" s="46">
        <f>((C39*100)/A39)</f>
        <v>93.56291706407973</v>
      </c>
      <c r="D38" s="47">
        <f>((D39*100)/A39)</f>
        <v>0</v>
      </c>
      <c r="E38" s="48">
        <f>((E39*100)/A39)</f>
        <v>6.437082935920273</v>
      </c>
      <c r="H38" s="11"/>
    </row>
    <row r="39" spans="1:6" ht="20.25" customHeight="1">
      <c r="A39" s="131">
        <f>B42+B44+B46+B47+B48+B49</f>
        <v>23676373.68</v>
      </c>
      <c r="B39" s="131"/>
      <c r="C39" s="38">
        <f>C34</f>
        <v>22152305.87</v>
      </c>
      <c r="D39" s="49">
        <f>D34</f>
        <v>0</v>
      </c>
      <c r="E39" s="50">
        <f>A39-C39-D39</f>
        <v>1524067.8099999987</v>
      </c>
      <c r="F39" s="11"/>
    </row>
    <row r="40" spans="1:6" ht="12.75">
      <c r="A40" s="132" t="s">
        <v>27</v>
      </c>
      <c r="B40" s="132"/>
      <c r="C40" s="51"/>
      <c r="D40" s="52"/>
      <c r="E40" s="53" t="s">
        <v>27</v>
      </c>
      <c r="F40" s="11"/>
    </row>
    <row r="41" spans="1:6" ht="12.75">
      <c r="A41" s="128"/>
      <c r="B41" s="128"/>
      <c r="C41" s="54"/>
      <c r="D41" s="55"/>
      <c r="E41" s="56"/>
      <c r="F41" s="11"/>
    </row>
    <row r="42" spans="1:5" ht="12.75">
      <c r="A42" s="57" t="s">
        <v>28</v>
      </c>
      <c r="B42" s="58">
        <v>42360.41</v>
      </c>
      <c r="C42" s="59"/>
      <c r="D42" s="52"/>
      <c r="E42" s="60" t="s">
        <v>29</v>
      </c>
    </row>
    <row r="43" spans="1:5" ht="12.75">
      <c r="A43" s="61"/>
      <c r="B43" s="62"/>
      <c r="C43" s="59"/>
      <c r="D43" s="52"/>
      <c r="E43" s="60"/>
    </row>
    <row r="44" spans="1:5" ht="12.75">
      <c r="A44" s="63" t="s">
        <v>30</v>
      </c>
      <c r="B44" s="64">
        <v>23554908.56</v>
      </c>
      <c r="C44" s="59"/>
      <c r="D44" s="52"/>
      <c r="E44" s="60" t="s">
        <v>31</v>
      </c>
    </row>
    <row r="45" spans="1:5" ht="12.75">
      <c r="A45" s="65"/>
      <c r="B45" s="62"/>
      <c r="C45" s="59"/>
      <c r="D45" s="52"/>
      <c r="E45" s="60">
        <f>E39</f>
        <v>1524067.8099999987</v>
      </c>
    </row>
    <row r="46" spans="1:5" ht="12.75">
      <c r="A46" s="110" t="s">
        <v>78</v>
      </c>
      <c r="B46" s="64">
        <v>-815067.39</v>
      </c>
      <c r="C46" s="59"/>
      <c r="D46" s="52"/>
      <c r="E46" s="67"/>
    </row>
    <row r="47" spans="1:5" ht="12.75">
      <c r="A47" s="66"/>
      <c r="B47" s="68"/>
      <c r="C47" s="59"/>
      <c r="D47" s="52"/>
      <c r="E47" s="67"/>
    </row>
    <row r="48" spans="1:5" ht="12.75">
      <c r="A48" s="66"/>
      <c r="B48" s="68"/>
      <c r="C48" s="59"/>
      <c r="D48" s="52"/>
      <c r="E48" s="67"/>
    </row>
    <row r="49" spans="1:5" ht="12.75">
      <c r="A49" s="69" t="s">
        <v>32</v>
      </c>
      <c r="B49" s="70">
        <v>894172.1</v>
      </c>
      <c r="C49" s="59" t="s">
        <v>33</v>
      </c>
      <c r="D49" s="52"/>
      <c r="E49" s="71"/>
    </row>
    <row r="50" spans="1:5" ht="12.75">
      <c r="A50" s="72"/>
      <c r="B50" s="73"/>
      <c r="C50" s="74" t="s">
        <v>34</v>
      </c>
      <c r="D50" s="75"/>
      <c r="E50" s="76"/>
    </row>
    <row r="51" ht="12.75" hidden="1"/>
    <row r="52" ht="12.75" hidden="1"/>
    <row r="53" spans="1:5" ht="12.75">
      <c r="A53" s="122" t="s">
        <v>73</v>
      </c>
      <c r="B53" s="122"/>
      <c r="C53" s="122"/>
      <c r="D53" s="122"/>
      <c r="E53" s="122"/>
    </row>
    <row r="54" spans="1:5" ht="18.75" customHeight="1">
      <c r="A54" s="127" t="s">
        <v>83</v>
      </c>
      <c r="B54" s="127"/>
      <c r="C54" s="127"/>
      <c r="D54" s="127"/>
      <c r="E54" s="127"/>
    </row>
    <row r="55" spans="1:5" ht="12.75">
      <c r="A55" s="127"/>
      <c r="B55" s="127"/>
      <c r="C55" s="127"/>
      <c r="D55" s="127"/>
      <c r="E55" s="127"/>
    </row>
    <row r="56" spans="1:5" ht="12.75">
      <c r="A56" s="127"/>
      <c r="B56" s="127"/>
      <c r="C56" s="127"/>
      <c r="D56" s="127"/>
      <c r="E56" s="127"/>
    </row>
    <row r="57" spans="1:5" ht="12.75">
      <c r="A57" s="127"/>
      <c r="B57" s="127"/>
      <c r="C57" s="127"/>
      <c r="D57" s="127"/>
      <c r="E57" s="127"/>
    </row>
    <row r="58" spans="1:5" ht="12.75">
      <c r="A58" s="127"/>
      <c r="B58" s="127"/>
      <c r="C58" s="127"/>
      <c r="D58" s="127"/>
      <c r="E58" s="127"/>
    </row>
    <row r="59" spans="1:5" ht="12.75" customHeight="1" hidden="1">
      <c r="A59" s="127"/>
      <c r="B59" s="127"/>
      <c r="C59" s="127"/>
      <c r="D59" s="127"/>
      <c r="E59" s="127"/>
    </row>
    <row r="60" spans="1:5" ht="12.75">
      <c r="A60" s="127"/>
      <c r="B60" s="127"/>
      <c r="C60" s="127"/>
      <c r="D60" s="127"/>
      <c r="E60" s="127"/>
    </row>
    <row r="61" spans="1:5" ht="12.75">
      <c r="A61" s="127"/>
      <c r="B61" s="127"/>
      <c r="C61" s="127"/>
      <c r="D61" s="127"/>
      <c r="E61" s="127"/>
    </row>
    <row r="62" spans="1:5" ht="19.5" customHeight="1">
      <c r="A62" s="117" t="s">
        <v>90</v>
      </c>
      <c r="B62" s="117"/>
      <c r="C62" s="114"/>
      <c r="D62" s="117" t="s">
        <v>93</v>
      </c>
      <c r="E62" s="120"/>
    </row>
    <row r="63" spans="1:4" ht="15.75">
      <c r="A63" s="115" t="s">
        <v>84</v>
      </c>
      <c r="D63" s="115" t="s">
        <v>87</v>
      </c>
    </row>
    <row r="64" spans="1:4" ht="15.75">
      <c r="A64" s="118" t="s">
        <v>91</v>
      </c>
      <c r="B64" s="118"/>
      <c r="D64" s="116" t="s">
        <v>94</v>
      </c>
    </row>
    <row r="65" spans="1:4" ht="15.75">
      <c r="A65" s="115" t="s">
        <v>85</v>
      </c>
      <c r="D65" s="115" t="s">
        <v>88</v>
      </c>
    </row>
    <row r="66" spans="1:5" ht="15.75">
      <c r="A66" s="118" t="s">
        <v>92</v>
      </c>
      <c r="B66" s="119"/>
      <c r="D66" s="121" t="s">
        <v>95</v>
      </c>
      <c r="E66" s="119"/>
    </row>
    <row r="67" spans="1:4" ht="15.75">
      <c r="A67" s="115" t="s">
        <v>86</v>
      </c>
      <c r="D67" s="115" t="s">
        <v>89</v>
      </c>
    </row>
  </sheetData>
  <sheetProtection selectLockedCells="1" selectUnlockedCells="1"/>
  <mergeCells count="20">
    <mergeCell ref="B1:C1"/>
    <mergeCell ref="B2:C2"/>
    <mergeCell ref="A5:E5"/>
    <mergeCell ref="A6:E6"/>
    <mergeCell ref="A54:E61"/>
    <mergeCell ref="A41:B41"/>
    <mergeCell ref="A53:E53"/>
    <mergeCell ref="A37:B37"/>
    <mergeCell ref="A38:B38"/>
    <mergeCell ref="A39:B39"/>
    <mergeCell ref="A62:B62"/>
    <mergeCell ref="A64:B64"/>
    <mergeCell ref="A66:B66"/>
    <mergeCell ref="D62:E62"/>
    <mergeCell ref="D66:E66"/>
    <mergeCell ref="A7:E7"/>
    <mergeCell ref="E33:E34"/>
    <mergeCell ref="A35:A36"/>
    <mergeCell ref="E35:E36"/>
    <mergeCell ref="A40:B40"/>
  </mergeCells>
  <printOptions horizontalCentered="1" verticalCentered="1"/>
  <pageMargins left="0.39375" right="0.39375" top="0.39375" bottom="0.39375" header="0.5118055555555555" footer="0.5118055555555555"/>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selection activeCell="J40" sqref="J40"/>
    </sheetView>
  </sheetViews>
  <sheetFormatPr defaultColWidth="9.00390625" defaultRowHeight="12.75"/>
  <cols>
    <col min="1" max="1" width="42.57421875" style="1" customWidth="1"/>
    <col min="2" max="2" width="18.8515625" style="1" customWidth="1"/>
    <col min="3" max="3" width="43.7109375" style="1" customWidth="1"/>
    <col min="4" max="4" width="17.57421875" style="1" customWidth="1"/>
    <col min="5" max="5" width="9.00390625" style="1" customWidth="1"/>
    <col min="6" max="6" width="13.8515625" style="1" customWidth="1"/>
    <col min="7" max="7" width="9.00390625" style="1" customWidth="1"/>
    <col min="8" max="8" width="13.8515625" style="1" customWidth="1"/>
    <col min="9" max="16384" width="9.00390625" style="1" customWidth="1"/>
  </cols>
  <sheetData>
    <row r="1" spans="1:2" s="2" customFormat="1" ht="14.25">
      <c r="A1" s="77" t="s">
        <v>35</v>
      </c>
      <c r="B1" s="77"/>
    </row>
    <row r="2" spans="1:2" s="2" customFormat="1" ht="14.25">
      <c r="A2" s="77" t="s">
        <v>36</v>
      </c>
      <c r="B2" s="77"/>
    </row>
    <row r="3" spans="1:2" s="2" customFormat="1" ht="14.25">
      <c r="A3" s="126" t="s">
        <v>37</v>
      </c>
      <c r="B3" s="126"/>
    </row>
    <row r="4" spans="1:4" ht="12" customHeight="1">
      <c r="A4" s="122" t="s">
        <v>38</v>
      </c>
      <c r="B4" s="122"/>
      <c r="C4" s="122"/>
      <c r="D4" s="122"/>
    </row>
    <row r="5" spans="1:4" ht="13.5" customHeight="1">
      <c r="A5" s="138" t="s">
        <v>77</v>
      </c>
      <c r="B5" s="138"/>
      <c r="C5" s="138"/>
      <c r="D5" s="138"/>
    </row>
    <row r="6" spans="1:4" ht="12.75">
      <c r="A6" s="78" t="s">
        <v>39</v>
      </c>
      <c r="B6" s="139" t="s">
        <v>40</v>
      </c>
      <c r="C6" s="79" t="s">
        <v>41</v>
      </c>
      <c r="D6" s="140" t="s">
        <v>40</v>
      </c>
    </row>
    <row r="7" spans="1:4" ht="12.75">
      <c r="A7" s="80" t="s">
        <v>42</v>
      </c>
      <c r="B7" s="139"/>
      <c r="C7" s="81" t="s">
        <v>42</v>
      </c>
      <c r="D7" s="140"/>
    </row>
    <row r="8" spans="1:6" ht="12.75">
      <c r="A8" s="82" t="s">
        <v>43</v>
      </c>
      <c r="B8" s="83">
        <f>B10+B11+B13+B12</f>
        <v>22782201.58</v>
      </c>
      <c r="C8" s="84" t="s">
        <v>44</v>
      </c>
      <c r="D8" s="85">
        <f>D9+D17</f>
        <v>22477713.64</v>
      </c>
      <c r="F8" s="11"/>
    </row>
    <row r="9" spans="1:4" ht="12.75">
      <c r="A9" s="86" t="s">
        <v>45</v>
      </c>
      <c r="B9" s="87">
        <f>B10+B11</f>
        <v>23597268.97</v>
      </c>
      <c r="C9" s="88" t="s">
        <v>46</v>
      </c>
      <c r="D9" s="89">
        <f>D12+D16</f>
        <v>22477713.64</v>
      </c>
    </row>
    <row r="10" spans="1:4" ht="12.75">
      <c r="A10" s="86" t="s">
        <v>47</v>
      </c>
      <c r="B10" s="11">
        <v>23554908.56</v>
      </c>
      <c r="C10" s="88" t="s">
        <v>48</v>
      </c>
      <c r="D10" s="89">
        <f>D11+D21</f>
        <v>22477713.64</v>
      </c>
    </row>
    <row r="11" spans="1:4" ht="12.75">
      <c r="A11" s="90" t="s">
        <v>49</v>
      </c>
      <c r="B11" s="11">
        <v>42360.41</v>
      </c>
      <c r="C11" s="88" t="s">
        <v>50</v>
      </c>
      <c r="D11" s="89">
        <f>D12+D16</f>
        <v>22477713.64</v>
      </c>
    </row>
    <row r="12" spans="1:4" ht="12.75">
      <c r="A12" s="111" t="s">
        <v>82</v>
      </c>
      <c r="B12" s="83">
        <v>-815067.39</v>
      </c>
      <c r="C12" s="88" t="s">
        <v>51</v>
      </c>
      <c r="D12" s="89">
        <f>D13+D14</f>
        <v>22477713.64</v>
      </c>
    </row>
    <row r="13" spans="1:8" ht="12.75">
      <c r="A13" s="111"/>
      <c r="B13" s="91"/>
      <c r="C13" s="88" t="s">
        <v>52</v>
      </c>
      <c r="D13" s="92">
        <v>20122876.34</v>
      </c>
      <c r="F13" s="11"/>
      <c r="H13" s="11"/>
    </row>
    <row r="14" spans="1:4" ht="12.75">
      <c r="A14" s="86"/>
      <c r="B14" s="91"/>
      <c r="C14" s="93" t="s">
        <v>53</v>
      </c>
      <c r="D14" s="92">
        <f>D15</f>
        <v>2354837.3</v>
      </c>
    </row>
    <row r="15" spans="1:8" ht="12.75">
      <c r="A15" s="82" t="s">
        <v>54</v>
      </c>
      <c r="B15" s="83">
        <f>B16+B22</f>
        <v>5122293.140000001</v>
      </c>
      <c r="C15" s="88" t="s">
        <v>55</v>
      </c>
      <c r="D15" s="92">
        <v>2354837.3</v>
      </c>
      <c r="F15" s="11"/>
      <c r="H15" s="11"/>
    </row>
    <row r="16" spans="1:6" ht="12.75">
      <c r="A16" s="94" t="s">
        <v>56</v>
      </c>
      <c r="B16" s="95">
        <f>B17</f>
        <v>4932908.07</v>
      </c>
      <c r="C16" s="88"/>
      <c r="D16" s="96"/>
      <c r="F16" s="11"/>
    </row>
    <row r="17" spans="1:4" ht="12.75">
      <c r="A17" s="94" t="s">
        <v>57</v>
      </c>
      <c r="B17" s="97">
        <f>B18</f>
        <v>4932908.07</v>
      </c>
      <c r="C17" s="88"/>
      <c r="D17" s="96">
        <f>D18</f>
        <v>0</v>
      </c>
    </row>
    <row r="18" spans="1:4" ht="12.75">
      <c r="A18" s="111" t="s">
        <v>79</v>
      </c>
      <c r="B18" s="11">
        <v>4932908.07</v>
      </c>
      <c r="C18" s="88"/>
      <c r="D18" s="92"/>
    </row>
    <row r="19" spans="1:4" ht="12.75">
      <c r="A19" s="86"/>
      <c r="B19" s="97"/>
      <c r="C19" s="88"/>
      <c r="D19" s="92"/>
    </row>
    <row r="20" spans="1:4" ht="12.75">
      <c r="A20" s="86"/>
      <c r="B20" s="97"/>
      <c r="C20" s="88"/>
      <c r="D20" s="92"/>
    </row>
    <row r="21" spans="1:4" ht="12.75">
      <c r="A21" s="86"/>
      <c r="B21" s="11"/>
      <c r="C21" s="98"/>
      <c r="D21" s="89"/>
    </row>
    <row r="22" spans="1:4" ht="12.75">
      <c r="A22" s="86" t="s">
        <v>58</v>
      </c>
      <c r="B22" s="87">
        <f>B23+B24</f>
        <v>189385.07</v>
      </c>
      <c r="C22" s="88"/>
      <c r="D22" s="89">
        <f>D24</f>
        <v>0</v>
      </c>
    </row>
    <row r="23" spans="1:4" ht="12.75">
      <c r="A23" s="86" t="s">
        <v>59</v>
      </c>
      <c r="B23" s="97">
        <v>189385.07</v>
      </c>
      <c r="C23" s="99"/>
      <c r="D23" s="92"/>
    </row>
    <row r="24" spans="1:8" ht="12.75">
      <c r="A24" s="90"/>
      <c r="B24" s="11"/>
      <c r="C24" s="88"/>
      <c r="D24" s="92"/>
      <c r="F24" s="11"/>
      <c r="H24" s="11"/>
    </row>
    <row r="25" spans="1:4" ht="12.75">
      <c r="A25" s="86"/>
      <c r="B25" s="100"/>
      <c r="C25" s="84" t="s">
        <v>60</v>
      </c>
      <c r="D25" s="101">
        <f>D27+D28+D29+D30+D31+D32+D33</f>
        <v>4796885.369999999</v>
      </c>
    </row>
    <row r="26" spans="1:4" ht="12.75">
      <c r="A26" s="86"/>
      <c r="B26" s="11"/>
      <c r="C26" s="102" t="s">
        <v>61</v>
      </c>
      <c r="D26" s="85">
        <f>D27</f>
        <v>259288.3</v>
      </c>
    </row>
    <row r="27" spans="1:4" ht="12.75">
      <c r="A27" s="86"/>
      <c r="B27" s="11"/>
      <c r="C27" s="112" t="s">
        <v>80</v>
      </c>
      <c r="D27" s="103">
        <v>259288.3</v>
      </c>
    </row>
    <row r="28" spans="1:8" ht="12.75">
      <c r="A28" s="86"/>
      <c r="B28" s="59"/>
      <c r="C28" s="104" t="s">
        <v>81</v>
      </c>
      <c r="D28" s="92">
        <v>32936.93</v>
      </c>
      <c r="F28" s="11"/>
      <c r="H28" s="11"/>
    </row>
    <row r="29" spans="1:8" ht="12.75">
      <c r="A29" s="86"/>
      <c r="B29" s="59"/>
      <c r="C29" s="105" t="s">
        <v>76</v>
      </c>
      <c r="D29" s="97">
        <v>4504660.14</v>
      </c>
      <c r="F29" s="11"/>
      <c r="H29" s="11"/>
    </row>
    <row r="30" spans="1:8" ht="12.75">
      <c r="A30" s="86" t="s">
        <v>62</v>
      </c>
      <c r="B30" s="95"/>
      <c r="D30" s="101"/>
      <c r="F30" s="11"/>
      <c r="H30" s="11"/>
    </row>
    <row r="31" spans="1:4" ht="12.75">
      <c r="A31" s="86"/>
      <c r="B31" s="91"/>
      <c r="C31" s="86"/>
      <c r="D31" s="101"/>
    </row>
    <row r="32" spans="1:4" ht="12.75">
      <c r="A32" s="86"/>
      <c r="B32" s="91"/>
      <c r="C32" s="86"/>
      <c r="D32" s="89"/>
    </row>
    <row r="33" spans="1:4" ht="12.75">
      <c r="A33" s="82" t="s">
        <v>63</v>
      </c>
      <c r="B33" s="95">
        <f>B36+B37</f>
        <v>894172.1</v>
      </c>
      <c r="C33" s="104" t="s">
        <v>64</v>
      </c>
      <c r="D33" s="89">
        <f>D34+D35</f>
        <v>0</v>
      </c>
    </row>
    <row r="34" spans="1:4" ht="12.75">
      <c r="A34" s="86" t="s">
        <v>65</v>
      </c>
      <c r="B34" s="91"/>
      <c r="C34" s="106" t="s">
        <v>66</v>
      </c>
      <c r="D34" s="92"/>
    </row>
    <row r="35" spans="1:4" ht="12.75">
      <c r="A35" s="86"/>
      <c r="B35" s="91"/>
      <c r="C35" s="107" t="s">
        <v>67</v>
      </c>
      <c r="D35" s="108"/>
    </row>
    <row r="36" spans="1:4" ht="12.75">
      <c r="A36" s="86" t="s">
        <v>68</v>
      </c>
      <c r="B36" s="91">
        <v>894172.1</v>
      </c>
      <c r="C36" s="107"/>
      <c r="D36" s="101"/>
    </row>
    <row r="37" spans="1:8" ht="12.75">
      <c r="A37" s="86"/>
      <c r="B37" s="91"/>
      <c r="D37" s="108"/>
      <c r="F37" s="11"/>
      <c r="H37" s="11"/>
    </row>
    <row r="38" spans="1:4" ht="12.75">
      <c r="A38" s="86"/>
      <c r="B38" s="91"/>
      <c r="D38" s="108"/>
    </row>
    <row r="39" spans="1:8" ht="12.75">
      <c r="A39" s="86"/>
      <c r="B39" s="91"/>
      <c r="C39" s="84" t="s">
        <v>69</v>
      </c>
      <c r="D39" s="89">
        <f>D41</f>
        <v>1524067.81</v>
      </c>
      <c r="H39" s="11"/>
    </row>
    <row r="40" spans="1:4" ht="12.75">
      <c r="A40" s="109"/>
      <c r="B40" s="53"/>
      <c r="C40" s="88" t="s">
        <v>70</v>
      </c>
      <c r="D40" s="101"/>
    </row>
    <row r="41" spans="1:4" ht="12.75">
      <c r="A41" s="109"/>
      <c r="B41" s="53"/>
      <c r="C41" s="93" t="s">
        <v>71</v>
      </c>
      <c r="D41" s="92">
        <v>1524067.81</v>
      </c>
    </row>
    <row r="42" spans="1:4" ht="12.75">
      <c r="A42" s="135" t="s">
        <v>72</v>
      </c>
      <c r="B42" s="136">
        <f>B33+B15+B8</f>
        <v>28798666.82</v>
      </c>
      <c r="C42" s="136" t="s">
        <v>72</v>
      </c>
      <c r="D42" s="137">
        <f>D39+D25+D8</f>
        <v>28798666.82</v>
      </c>
    </row>
    <row r="43" spans="1:4" ht="6" customHeight="1">
      <c r="A43" s="135"/>
      <c r="B43" s="136"/>
      <c r="C43" s="136"/>
      <c r="D43" s="137"/>
    </row>
    <row r="44" ht="7.5" customHeight="1">
      <c r="D44" s="11">
        <f>D42-B42</f>
        <v>0</v>
      </c>
    </row>
    <row r="45" spans="1:4" ht="12.75">
      <c r="A45" s="133" t="s">
        <v>75</v>
      </c>
      <c r="B45" s="134"/>
      <c r="C45" s="134"/>
      <c r="D45" s="134"/>
    </row>
    <row r="46" ht="12.75">
      <c r="C46" s="113">
        <f>D42-B42</f>
        <v>0</v>
      </c>
    </row>
  </sheetData>
  <sheetProtection selectLockedCells="1" selectUnlockedCells="1"/>
  <mergeCells count="10">
    <mergeCell ref="A45:D45"/>
    <mergeCell ref="A42:A43"/>
    <mergeCell ref="B42:B43"/>
    <mergeCell ref="C42:C43"/>
    <mergeCell ref="D42:D43"/>
    <mergeCell ref="A3:B3"/>
    <mergeCell ref="A4:D4"/>
    <mergeCell ref="A5:D5"/>
    <mergeCell ref="B6:B7"/>
    <mergeCell ref="D6:D7"/>
  </mergeCells>
  <printOptions horizontalCentered="1" verticalCentered="1"/>
  <pageMargins left="0.7875" right="0.7875" top="0.03958333333333333" bottom="0"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Karen</cp:lastModifiedBy>
  <cp:lastPrinted>2022-02-11T11:35:39Z</cp:lastPrinted>
  <dcterms:created xsi:type="dcterms:W3CDTF">2022-02-09T17:49:16Z</dcterms:created>
  <dcterms:modified xsi:type="dcterms:W3CDTF">2022-02-11T11:58:05Z</dcterms:modified>
  <cp:category/>
  <cp:version/>
  <cp:contentType/>
  <cp:contentStatus/>
</cp:coreProperties>
</file>